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05" windowWidth="9690" windowHeight="6450" tabRatio="671" activeTab="0"/>
  </bookViews>
  <sheets>
    <sheet name="Náb.nosník" sheetId="1" r:id="rId1"/>
    <sheet name="Tabulka 1" sheetId="2" r:id="rId2"/>
    <sheet name="Cena tr." sheetId="3" r:id="rId3"/>
    <sheet name="Hrazda" sheetId="4" r:id="rId4"/>
    <sheet name="Příčník" sheetId="5" r:id="rId5"/>
  </sheets>
  <definedNames/>
  <calcPr fullCalcOnLoad="1"/>
</workbook>
</file>

<file path=xl/sharedStrings.xml><?xml version="1.0" encoding="utf-8"?>
<sst xmlns="http://schemas.openxmlformats.org/spreadsheetml/2006/main" count="82" uniqueCount="63">
  <si>
    <r>
      <t>průměr d</t>
    </r>
    <r>
      <rPr>
        <sz val="8"/>
        <rFont val="Arial CE"/>
        <family val="2"/>
      </rPr>
      <t>1</t>
    </r>
  </si>
  <si>
    <r>
      <t>průměr d</t>
    </r>
    <r>
      <rPr>
        <sz val="8"/>
        <rFont val="Arial CE"/>
        <family val="2"/>
      </rPr>
      <t>2</t>
    </r>
  </si>
  <si>
    <r>
      <t>W</t>
    </r>
    <r>
      <rPr>
        <b/>
        <sz val="8"/>
        <rFont val="Arial CE"/>
        <family val="2"/>
      </rPr>
      <t>o</t>
    </r>
    <r>
      <rPr>
        <b/>
        <sz val="10"/>
        <rFont val="Arial CE"/>
        <family val="2"/>
      </rPr>
      <t>=</t>
    </r>
  </si>
  <si>
    <t>mm</t>
  </si>
  <si>
    <t>mm3</t>
  </si>
  <si>
    <t>hmot. Podvozku</t>
  </si>
  <si>
    <t>hmot.pilota</t>
  </si>
  <si>
    <t>hmot. Padáku</t>
  </si>
  <si>
    <t>hmotnost srov.</t>
  </si>
  <si>
    <t>kg</t>
  </si>
  <si>
    <t xml:space="preserve">          Gs=</t>
  </si>
  <si>
    <t>průměr d1</t>
  </si>
  <si>
    <t>průměr dv</t>
  </si>
  <si>
    <t>Woz=</t>
  </si>
  <si>
    <t>Wo</t>
  </si>
  <si>
    <t>Woz</t>
  </si>
  <si>
    <t>m</t>
  </si>
  <si>
    <t>původní</t>
  </si>
  <si>
    <t>zesílený</t>
  </si>
  <si>
    <t>ms(kg)</t>
  </si>
  <si>
    <t>vnější prům. trubky</t>
  </si>
  <si>
    <t>vnitřní prům. trubky</t>
  </si>
  <si>
    <t>moment servač.</t>
  </si>
  <si>
    <t>D(mm)</t>
  </si>
  <si>
    <t>d(mm)</t>
  </si>
  <si>
    <t>I(mm4)</t>
  </si>
  <si>
    <t>vnitř. prům. převleku</t>
  </si>
  <si>
    <t>vněj. prům. převleku</t>
  </si>
  <si>
    <t>monent setrvač.</t>
  </si>
  <si>
    <t>Dpv(mm)</t>
  </si>
  <si>
    <t>dpv(mm)</t>
  </si>
  <si>
    <t>Ipv(mm4)</t>
  </si>
  <si>
    <t>délka trubky</t>
  </si>
  <si>
    <t>moment setrvač.</t>
  </si>
  <si>
    <t>vzpěrná síla</t>
  </si>
  <si>
    <t>L(mm)</t>
  </si>
  <si>
    <t>I(mm2)</t>
  </si>
  <si>
    <t>F(N)</t>
  </si>
  <si>
    <t xml:space="preserve">délka trubky </t>
  </si>
  <si>
    <t>srovnávací hmot.</t>
  </si>
  <si>
    <t>směrná hmotnost</t>
  </si>
  <si>
    <t>vnější průměr</t>
  </si>
  <si>
    <t>vnitřní průměr</t>
  </si>
  <si>
    <t>délka ramene hrazdy</t>
  </si>
  <si>
    <t>Dh(mm)</t>
  </si>
  <si>
    <t>dh(mm)</t>
  </si>
  <si>
    <t>Lh(m)</t>
  </si>
  <si>
    <t>cena za kilogram</t>
  </si>
  <si>
    <t>kč/kg</t>
  </si>
  <si>
    <t xml:space="preserve">vnější drůměr </t>
  </si>
  <si>
    <t xml:space="preserve">vnitřní průměr </t>
  </si>
  <si>
    <t>měrná hmotnost</t>
  </si>
  <si>
    <t>kg/m3</t>
  </si>
  <si>
    <t>hmotnost trubky</t>
  </si>
  <si>
    <t xml:space="preserve">kg  </t>
  </si>
  <si>
    <t>cena trubky</t>
  </si>
  <si>
    <t>kč</t>
  </si>
  <si>
    <t>hmotnost pilota</t>
  </si>
  <si>
    <t>hmotnost podvozku</t>
  </si>
  <si>
    <t xml:space="preserve">hmotnost křídla </t>
  </si>
  <si>
    <t>hmotnost paliva</t>
  </si>
  <si>
    <t>skutečná hmotnost m(kg)</t>
  </si>
  <si>
    <t>skutečná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</si>
</sst>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0"/>
    <numFmt numFmtId="166" formatCode="0.0000"/>
    <numFmt numFmtId="167" formatCode="0.000"/>
    <numFmt numFmtId="168" formatCode="0.0"/>
    <numFmt numFmtId="169" formatCode="0.000000"/>
  </numFmts>
  <fonts count="2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2"/>
      <name val="Symbol"/>
      <family val="1"/>
    </font>
    <font>
      <b/>
      <sz val="14"/>
      <name val="Symbol"/>
      <family val="1"/>
    </font>
    <font>
      <b/>
      <sz val="12"/>
      <name val="Arial"/>
      <family val="2"/>
    </font>
    <font>
      <b/>
      <sz val="14"/>
      <name val="Arial CE"/>
      <family val="2"/>
    </font>
    <font>
      <i/>
      <sz val="36"/>
      <name val="Brush Script MT"/>
      <family val="4"/>
    </font>
    <font>
      <b/>
      <sz val="16"/>
      <name val="Arial CE"/>
      <family val="2"/>
    </font>
    <font>
      <b/>
      <sz val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7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47625</xdr:rowOff>
    </xdr:from>
    <xdr:to>
      <xdr:col>7</xdr:col>
      <xdr:colOff>447675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257300" y="47625"/>
          <a:ext cx="44767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Zesílení  náběžného  nosníku  vložkou</a:t>
          </a:r>
        </a:p>
      </xdr:txBody>
    </xdr:sp>
    <xdr:clientData/>
  </xdr:twoCellAnchor>
  <xdr:twoCellAnchor>
    <xdr:from>
      <xdr:col>1</xdr:col>
      <xdr:colOff>57150</xdr:colOff>
      <xdr:row>5</xdr:row>
      <xdr:rowOff>38100</xdr:rowOff>
    </xdr:from>
    <xdr:to>
      <xdr:col>8</xdr:col>
      <xdr:colOff>685800</xdr:colOff>
      <xdr:row>6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800100" y="847725"/>
          <a:ext cx="5867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76200</xdr:rowOff>
    </xdr:from>
    <xdr:to>
      <xdr:col>8</xdr:col>
      <xdr:colOff>685800</xdr:colOff>
      <xdr:row>6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800100" y="885825"/>
          <a:ext cx="5867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76200</xdr:rowOff>
    </xdr:from>
    <xdr:to>
      <xdr:col>7</xdr:col>
      <xdr:colOff>314325</xdr:colOff>
      <xdr:row>6</xdr:row>
      <xdr:rowOff>104775</xdr:rowOff>
    </xdr:to>
    <xdr:sp>
      <xdr:nvSpPr>
        <xdr:cNvPr id="4" name="Rectangle 7"/>
        <xdr:cNvSpPr>
          <a:spLocks/>
        </xdr:cNvSpPr>
      </xdr:nvSpPr>
      <xdr:spPr>
        <a:xfrm>
          <a:off x="2533650" y="885825"/>
          <a:ext cx="3067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104775</xdr:rowOff>
    </xdr:from>
    <xdr:to>
      <xdr:col>7</xdr:col>
      <xdr:colOff>323850</xdr:colOff>
      <xdr:row>6</xdr:row>
      <xdr:rowOff>76200</xdr:rowOff>
    </xdr:to>
    <xdr:sp>
      <xdr:nvSpPr>
        <xdr:cNvPr id="5" name="Rectangle 8"/>
        <xdr:cNvSpPr>
          <a:spLocks/>
        </xdr:cNvSpPr>
      </xdr:nvSpPr>
      <xdr:spPr>
        <a:xfrm>
          <a:off x="2533650" y="914400"/>
          <a:ext cx="3076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5</xdr:row>
      <xdr:rowOff>0</xdr:rowOff>
    </xdr:from>
    <xdr:to>
      <xdr:col>6</xdr:col>
      <xdr:colOff>152400</xdr:colOff>
      <xdr:row>5</xdr:row>
      <xdr:rowOff>38100</xdr:rowOff>
    </xdr:to>
    <xdr:sp>
      <xdr:nvSpPr>
        <xdr:cNvPr id="6" name="Rectangle 14"/>
        <xdr:cNvSpPr>
          <a:spLocks/>
        </xdr:cNvSpPr>
      </xdr:nvSpPr>
      <xdr:spPr>
        <a:xfrm>
          <a:off x="3448050" y="809625"/>
          <a:ext cx="9239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142875</xdr:rowOff>
    </xdr:from>
    <xdr:to>
      <xdr:col>6</xdr:col>
      <xdr:colOff>161925</xdr:colOff>
      <xdr:row>7</xdr:row>
      <xdr:rowOff>19050</xdr:rowOff>
    </xdr:to>
    <xdr:sp>
      <xdr:nvSpPr>
        <xdr:cNvPr id="7" name="Rectangle 15"/>
        <xdr:cNvSpPr>
          <a:spLocks/>
        </xdr:cNvSpPr>
      </xdr:nvSpPr>
      <xdr:spPr>
        <a:xfrm>
          <a:off x="3457575" y="1114425"/>
          <a:ext cx="9239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6</xdr:row>
      <xdr:rowOff>0</xdr:rowOff>
    </xdr:from>
    <xdr:to>
      <xdr:col>8</xdr:col>
      <xdr:colOff>685800</xdr:colOff>
      <xdr:row>6</xdr:row>
      <xdr:rowOff>0</xdr:rowOff>
    </xdr:to>
    <xdr:sp>
      <xdr:nvSpPr>
        <xdr:cNvPr id="8" name="Line 16"/>
        <xdr:cNvSpPr>
          <a:spLocks/>
        </xdr:cNvSpPr>
      </xdr:nvSpPr>
      <xdr:spPr>
        <a:xfrm>
          <a:off x="295275" y="971550"/>
          <a:ext cx="637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0</xdr:rowOff>
    </xdr:from>
    <xdr:to>
      <xdr:col>6</xdr:col>
      <xdr:colOff>590550</xdr:colOff>
      <xdr:row>5</xdr:row>
      <xdr:rowOff>0</xdr:rowOff>
    </xdr:to>
    <xdr:sp>
      <xdr:nvSpPr>
        <xdr:cNvPr id="9" name="Line 17"/>
        <xdr:cNvSpPr>
          <a:spLocks/>
        </xdr:cNvSpPr>
      </xdr:nvSpPr>
      <xdr:spPr>
        <a:xfrm>
          <a:off x="4371975" y="80962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19050</xdr:rowOff>
    </xdr:from>
    <xdr:to>
      <xdr:col>6</xdr:col>
      <xdr:colOff>600075</xdr:colOff>
      <xdr:row>7</xdr:row>
      <xdr:rowOff>19050</xdr:rowOff>
    </xdr:to>
    <xdr:sp>
      <xdr:nvSpPr>
        <xdr:cNvPr id="10" name="Line 18"/>
        <xdr:cNvSpPr>
          <a:spLocks/>
        </xdr:cNvSpPr>
      </xdr:nvSpPr>
      <xdr:spPr>
        <a:xfrm>
          <a:off x="4381500" y="115252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485775</xdr:colOff>
      <xdr:row>3</xdr:row>
      <xdr:rowOff>152400</xdr:rowOff>
    </xdr:from>
    <xdr:to>
      <xdr:col>6</xdr:col>
      <xdr:colOff>485775</xdr:colOff>
      <xdr:row>8</xdr:row>
      <xdr:rowOff>85725</xdr:rowOff>
    </xdr:to>
    <xdr:sp>
      <xdr:nvSpPr>
        <xdr:cNvPr id="11" name="Line 20"/>
        <xdr:cNvSpPr>
          <a:spLocks/>
        </xdr:cNvSpPr>
      </xdr:nvSpPr>
      <xdr:spPr>
        <a:xfrm>
          <a:off x="4705350" y="638175"/>
          <a:ext cx="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47625</xdr:rowOff>
    </xdr:from>
    <xdr:to>
      <xdr:col>5</xdr:col>
      <xdr:colOff>409575</xdr:colOff>
      <xdr:row>9</xdr:row>
      <xdr:rowOff>19050</xdr:rowOff>
    </xdr:to>
    <xdr:sp>
      <xdr:nvSpPr>
        <xdr:cNvPr id="12" name="Line 21"/>
        <xdr:cNvSpPr>
          <a:spLocks/>
        </xdr:cNvSpPr>
      </xdr:nvSpPr>
      <xdr:spPr>
        <a:xfrm>
          <a:off x="3933825" y="53340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7</xdr:row>
      <xdr:rowOff>19050</xdr:rowOff>
    </xdr:from>
    <xdr:to>
      <xdr:col>4</xdr:col>
      <xdr:colOff>628650</xdr:colOff>
      <xdr:row>8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3457575" y="11525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19050</xdr:rowOff>
    </xdr:from>
    <xdr:to>
      <xdr:col>6</xdr:col>
      <xdr:colOff>161925</xdr:colOff>
      <xdr:row>8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4381500" y="11525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8</xdr:row>
      <xdr:rowOff>76200</xdr:rowOff>
    </xdr:from>
    <xdr:to>
      <xdr:col>6</xdr:col>
      <xdr:colOff>161925</xdr:colOff>
      <xdr:row>8</xdr:row>
      <xdr:rowOff>76200</xdr:rowOff>
    </xdr:to>
    <xdr:sp>
      <xdr:nvSpPr>
        <xdr:cNvPr id="15" name="Line 24"/>
        <xdr:cNvSpPr>
          <a:spLocks/>
        </xdr:cNvSpPr>
      </xdr:nvSpPr>
      <xdr:spPr>
        <a:xfrm>
          <a:off x="3457575" y="137160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104775</xdr:colOff>
      <xdr:row>7</xdr:row>
      <xdr:rowOff>66675</xdr:rowOff>
    </xdr:from>
    <xdr:ext cx="304800" cy="152400"/>
    <xdr:sp>
      <xdr:nvSpPr>
        <xdr:cNvPr id="16" name="TextBox 25"/>
        <xdr:cNvSpPr txBox="1">
          <a:spLocks noChangeArrowheads="1"/>
        </xdr:cNvSpPr>
      </xdr:nvSpPr>
      <xdr:spPr>
        <a:xfrm>
          <a:off x="3629025" y="12001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oneCellAnchor>
  <xdr:twoCellAnchor>
    <xdr:from>
      <xdr:col>7</xdr:col>
      <xdr:colOff>323850</xdr:colOff>
      <xdr:row>5</xdr:row>
      <xdr:rowOff>104775</xdr:rowOff>
    </xdr:from>
    <xdr:to>
      <xdr:col>8</xdr:col>
      <xdr:colOff>0</xdr:colOff>
      <xdr:row>5</xdr:row>
      <xdr:rowOff>104775</xdr:rowOff>
    </xdr:to>
    <xdr:sp>
      <xdr:nvSpPr>
        <xdr:cNvPr id="17" name="Line 26"/>
        <xdr:cNvSpPr>
          <a:spLocks/>
        </xdr:cNvSpPr>
      </xdr:nvSpPr>
      <xdr:spPr>
        <a:xfrm>
          <a:off x="5610225" y="91440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6</xdr:row>
      <xdr:rowOff>66675</xdr:rowOff>
    </xdr:from>
    <xdr:to>
      <xdr:col>8</xdr:col>
      <xdr:colOff>0</xdr:colOff>
      <xdr:row>6</xdr:row>
      <xdr:rowOff>66675</xdr:rowOff>
    </xdr:to>
    <xdr:sp>
      <xdr:nvSpPr>
        <xdr:cNvPr id="18" name="Line 27"/>
        <xdr:cNvSpPr>
          <a:spLocks/>
        </xdr:cNvSpPr>
      </xdr:nvSpPr>
      <xdr:spPr>
        <a:xfrm>
          <a:off x="5610225" y="103822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571500</xdr:colOff>
      <xdr:row>4</xdr:row>
      <xdr:rowOff>76200</xdr:rowOff>
    </xdr:from>
    <xdr:to>
      <xdr:col>7</xdr:col>
      <xdr:colOff>571500</xdr:colOff>
      <xdr:row>8</xdr:row>
      <xdr:rowOff>85725</xdr:rowOff>
    </xdr:to>
    <xdr:sp>
      <xdr:nvSpPr>
        <xdr:cNvPr id="19" name="Line 28"/>
        <xdr:cNvSpPr>
          <a:spLocks/>
        </xdr:cNvSpPr>
      </xdr:nvSpPr>
      <xdr:spPr>
        <a:xfrm>
          <a:off x="5857875" y="72390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6</xdr:row>
      <xdr:rowOff>66675</xdr:rowOff>
    </xdr:from>
    <xdr:to>
      <xdr:col>7</xdr:col>
      <xdr:colOff>323850</xdr:colOff>
      <xdr:row>10</xdr:row>
      <xdr:rowOff>38100</xdr:rowOff>
    </xdr:to>
    <xdr:sp>
      <xdr:nvSpPr>
        <xdr:cNvPr id="20" name="Line 29"/>
        <xdr:cNvSpPr>
          <a:spLocks/>
        </xdr:cNvSpPr>
      </xdr:nvSpPr>
      <xdr:spPr>
        <a:xfrm>
          <a:off x="5610225" y="1038225"/>
          <a:ext cx="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6</xdr:row>
      <xdr:rowOff>76200</xdr:rowOff>
    </xdr:from>
    <xdr:to>
      <xdr:col>3</xdr:col>
      <xdr:colOff>400050</xdr:colOff>
      <xdr:row>10</xdr:row>
      <xdr:rowOff>9525</xdr:rowOff>
    </xdr:to>
    <xdr:sp>
      <xdr:nvSpPr>
        <xdr:cNvPr id="21" name="Line 30"/>
        <xdr:cNvSpPr>
          <a:spLocks/>
        </xdr:cNvSpPr>
      </xdr:nvSpPr>
      <xdr:spPr>
        <a:xfrm>
          <a:off x="2533650" y="1047750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123825</xdr:rowOff>
    </xdr:from>
    <xdr:to>
      <xdr:col>7</xdr:col>
      <xdr:colOff>323850</xdr:colOff>
      <xdr:row>9</xdr:row>
      <xdr:rowOff>123825</xdr:rowOff>
    </xdr:to>
    <xdr:sp>
      <xdr:nvSpPr>
        <xdr:cNvPr id="22" name="Line 31"/>
        <xdr:cNvSpPr>
          <a:spLocks/>
        </xdr:cNvSpPr>
      </xdr:nvSpPr>
      <xdr:spPr>
        <a:xfrm>
          <a:off x="2533650" y="1581150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314325</xdr:colOff>
      <xdr:row>8</xdr:row>
      <xdr:rowOff>123825</xdr:rowOff>
    </xdr:from>
    <xdr:ext cx="733425" cy="142875"/>
    <xdr:sp>
      <xdr:nvSpPr>
        <xdr:cNvPr id="23" name="TextBox 32"/>
        <xdr:cNvSpPr txBox="1">
          <a:spLocks noChangeArrowheads="1"/>
        </xdr:cNvSpPr>
      </xdr:nvSpPr>
      <xdr:spPr>
        <a:xfrm>
          <a:off x="3143250" y="1419225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min  0,5x l</a:t>
          </a:r>
        </a:p>
      </xdr:txBody>
    </xdr:sp>
    <xdr:clientData/>
  </xdr:oneCellAnchor>
  <xdr:twoCellAnchor>
    <xdr:from>
      <xdr:col>7</xdr:col>
      <xdr:colOff>571500</xdr:colOff>
      <xdr:row>6</xdr:row>
      <xdr:rowOff>66675</xdr:rowOff>
    </xdr:from>
    <xdr:to>
      <xdr:col>7</xdr:col>
      <xdr:colOff>571500</xdr:colOff>
      <xdr:row>8</xdr:row>
      <xdr:rowOff>66675</xdr:rowOff>
    </xdr:to>
    <xdr:sp>
      <xdr:nvSpPr>
        <xdr:cNvPr id="24" name="Line 33"/>
        <xdr:cNvSpPr>
          <a:spLocks/>
        </xdr:cNvSpPr>
      </xdr:nvSpPr>
      <xdr:spPr>
        <a:xfrm flipV="1">
          <a:off x="5857875" y="10382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123825</xdr:rowOff>
    </xdr:from>
    <xdr:to>
      <xdr:col>7</xdr:col>
      <xdr:colOff>571500</xdr:colOff>
      <xdr:row>5</xdr:row>
      <xdr:rowOff>104775</xdr:rowOff>
    </xdr:to>
    <xdr:sp>
      <xdr:nvSpPr>
        <xdr:cNvPr id="25" name="Line 34"/>
        <xdr:cNvSpPr>
          <a:spLocks/>
        </xdr:cNvSpPr>
      </xdr:nvSpPr>
      <xdr:spPr>
        <a:xfrm flipV="1">
          <a:off x="5857875" y="6096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628650</xdr:colOff>
      <xdr:row>7</xdr:row>
      <xdr:rowOff>57150</xdr:rowOff>
    </xdr:from>
    <xdr:ext cx="209550" cy="142875"/>
    <xdr:sp>
      <xdr:nvSpPr>
        <xdr:cNvPr id="26" name="TextBox 35"/>
        <xdr:cNvSpPr txBox="1">
          <a:spLocks noChangeArrowheads="1"/>
        </xdr:cNvSpPr>
      </xdr:nvSpPr>
      <xdr:spPr>
        <a:xfrm>
          <a:off x="5915025" y="11906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v</a:t>
          </a:r>
        </a:p>
      </xdr:txBody>
    </xdr:sp>
    <xdr:clientData/>
  </xdr:oneCellAnchor>
  <xdr:twoCellAnchor>
    <xdr:from>
      <xdr:col>6</xdr:col>
      <xdr:colOff>485775</xdr:colOff>
      <xdr:row>7</xdr:row>
      <xdr:rowOff>19050</xdr:rowOff>
    </xdr:from>
    <xdr:to>
      <xdr:col>6</xdr:col>
      <xdr:colOff>485775</xdr:colOff>
      <xdr:row>8</xdr:row>
      <xdr:rowOff>85725</xdr:rowOff>
    </xdr:to>
    <xdr:sp>
      <xdr:nvSpPr>
        <xdr:cNvPr id="27" name="Line 36"/>
        <xdr:cNvSpPr>
          <a:spLocks/>
        </xdr:cNvSpPr>
      </xdr:nvSpPr>
      <xdr:spPr>
        <a:xfrm>
          <a:off x="4705350" y="11525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485775</xdr:colOff>
      <xdr:row>3</xdr:row>
      <xdr:rowOff>133350</xdr:rowOff>
    </xdr:from>
    <xdr:to>
      <xdr:col>6</xdr:col>
      <xdr:colOff>485775</xdr:colOff>
      <xdr:row>5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4705350" y="619125"/>
          <a:ext cx="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514350</xdr:colOff>
      <xdr:row>7</xdr:row>
      <xdr:rowOff>114300</xdr:rowOff>
    </xdr:from>
    <xdr:ext cx="400050" cy="133350"/>
    <xdr:sp>
      <xdr:nvSpPr>
        <xdr:cNvPr id="29" name="TextBox 38"/>
        <xdr:cNvSpPr txBox="1">
          <a:spLocks noChangeArrowheads="1"/>
        </xdr:cNvSpPr>
      </xdr:nvSpPr>
      <xdr:spPr>
        <a:xfrm>
          <a:off x="4733925" y="1247775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d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max</a:t>
          </a:r>
        </a:p>
      </xdr:txBody>
    </xdr:sp>
    <xdr:clientData/>
  </xdr:oneCellAnchor>
  <xdr:oneCellAnchor>
    <xdr:from>
      <xdr:col>6</xdr:col>
      <xdr:colOff>228600</xdr:colOff>
      <xdr:row>11</xdr:row>
      <xdr:rowOff>0</xdr:rowOff>
    </xdr:from>
    <xdr:ext cx="85725" cy="200025"/>
    <xdr:sp>
      <xdr:nvSpPr>
        <xdr:cNvPr id="30" name="TextBox 39"/>
        <xdr:cNvSpPr txBox="1">
          <a:spLocks noChangeArrowheads="1"/>
        </xdr:cNvSpPr>
      </xdr:nvSpPr>
      <xdr:spPr>
        <a:xfrm>
          <a:off x="4448175" y="178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466725</xdr:colOff>
      <xdr:row>10</xdr:row>
      <xdr:rowOff>57150</xdr:rowOff>
    </xdr:from>
    <xdr:ext cx="533400" cy="142875"/>
    <xdr:sp>
      <xdr:nvSpPr>
        <xdr:cNvPr id="31" name="TextBox 40"/>
        <xdr:cNvSpPr txBox="1">
          <a:spLocks noChangeArrowheads="1"/>
        </xdr:cNvSpPr>
      </xdr:nvSpPr>
      <xdr:spPr>
        <a:xfrm>
          <a:off x="5753100" y="1676400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min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=d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v</a:t>
          </a:r>
        </a:p>
      </xdr:txBody>
    </xdr:sp>
    <xdr:clientData/>
  </xdr:oneCellAnchor>
  <xdr:twoCellAnchor>
    <xdr:from>
      <xdr:col>5</xdr:col>
      <xdr:colOff>409575</xdr:colOff>
      <xdr:row>8</xdr:row>
      <xdr:rowOff>152400</xdr:rowOff>
    </xdr:from>
    <xdr:to>
      <xdr:col>5</xdr:col>
      <xdr:colOff>409575</xdr:colOff>
      <xdr:row>12</xdr:row>
      <xdr:rowOff>9525</xdr:rowOff>
    </xdr:to>
    <xdr:sp>
      <xdr:nvSpPr>
        <xdr:cNvPr id="32" name="Line 41"/>
        <xdr:cNvSpPr>
          <a:spLocks/>
        </xdr:cNvSpPr>
      </xdr:nvSpPr>
      <xdr:spPr>
        <a:xfrm>
          <a:off x="3933825" y="144780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142875</xdr:rowOff>
    </xdr:from>
    <xdr:to>
      <xdr:col>1</xdr:col>
      <xdr:colOff>57150</xdr:colOff>
      <xdr:row>12</xdr:row>
      <xdr:rowOff>38100</xdr:rowOff>
    </xdr:to>
    <xdr:sp>
      <xdr:nvSpPr>
        <xdr:cNvPr id="33" name="Line 42"/>
        <xdr:cNvSpPr>
          <a:spLocks/>
        </xdr:cNvSpPr>
      </xdr:nvSpPr>
      <xdr:spPr>
        <a:xfrm>
          <a:off x="800100" y="111442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142875</xdr:rowOff>
    </xdr:from>
    <xdr:to>
      <xdr:col>5</xdr:col>
      <xdr:colOff>409575</xdr:colOff>
      <xdr:row>11</xdr:row>
      <xdr:rowOff>142875</xdr:rowOff>
    </xdr:to>
    <xdr:sp>
      <xdr:nvSpPr>
        <xdr:cNvPr id="34" name="Line 43"/>
        <xdr:cNvSpPr>
          <a:spLocks/>
        </xdr:cNvSpPr>
      </xdr:nvSpPr>
      <xdr:spPr>
        <a:xfrm flipH="1">
          <a:off x="800100" y="1924050"/>
          <a:ext cx="31337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180975</xdr:colOff>
      <xdr:row>10</xdr:row>
      <xdr:rowOff>142875</xdr:rowOff>
    </xdr:from>
    <xdr:ext cx="95250" cy="133350"/>
    <xdr:sp>
      <xdr:nvSpPr>
        <xdr:cNvPr id="35" name="TextBox 44"/>
        <xdr:cNvSpPr txBox="1">
          <a:spLocks noChangeArrowheads="1"/>
        </xdr:cNvSpPr>
      </xdr:nvSpPr>
      <xdr:spPr>
        <a:xfrm>
          <a:off x="2314575" y="1762125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l</a:t>
          </a:r>
        </a:p>
      </xdr:txBody>
    </xdr:sp>
    <xdr:clientData/>
  </xdr:oneCellAnchor>
  <xdr:twoCellAnchor>
    <xdr:from>
      <xdr:col>1</xdr:col>
      <xdr:colOff>561975</xdr:colOff>
      <xdr:row>4</xdr:row>
      <xdr:rowOff>38100</xdr:rowOff>
    </xdr:from>
    <xdr:to>
      <xdr:col>1</xdr:col>
      <xdr:colOff>561975</xdr:colOff>
      <xdr:row>9</xdr:row>
      <xdr:rowOff>47625</xdr:rowOff>
    </xdr:to>
    <xdr:sp>
      <xdr:nvSpPr>
        <xdr:cNvPr id="36" name="Line 45"/>
        <xdr:cNvSpPr>
          <a:spLocks/>
        </xdr:cNvSpPr>
      </xdr:nvSpPr>
      <xdr:spPr>
        <a:xfrm>
          <a:off x="1304925" y="685800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142875</xdr:rowOff>
    </xdr:from>
    <xdr:to>
      <xdr:col>1</xdr:col>
      <xdr:colOff>561975</xdr:colOff>
      <xdr:row>9</xdr:row>
      <xdr:rowOff>28575</xdr:rowOff>
    </xdr:to>
    <xdr:sp>
      <xdr:nvSpPr>
        <xdr:cNvPr id="37" name="Line 46"/>
        <xdr:cNvSpPr>
          <a:spLocks/>
        </xdr:cNvSpPr>
      </xdr:nvSpPr>
      <xdr:spPr>
        <a:xfrm>
          <a:off x="1304925" y="11144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28575</xdr:rowOff>
    </xdr:from>
    <xdr:to>
      <xdr:col>1</xdr:col>
      <xdr:colOff>561975</xdr:colOff>
      <xdr:row>5</xdr:row>
      <xdr:rowOff>28575</xdr:rowOff>
    </xdr:to>
    <xdr:sp>
      <xdr:nvSpPr>
        <xdr:cNvPr id="38" name="Line 47"/>
        <xdr:cNvSpPr>
          <a:spLocks/>
        </xdr:cNvSpPr>
      </xdr:nvSpPr>
      <xdr:spPr>
        <a:xfrm flipV="1">
          <a:off x="1304925" y="676275"/>
          <a:ext cx="0" cy="16192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619125</xdr:colOff>
      <xdr:row>8</xdr:row>
      <xdr:rowOff>38100</xdr:rowOff>
    </xdr:from>
    <xdr:ext cx="219075" cy="142875"/>
    <xdr:sp>
      <xdr:nvSpPr>
        <xdr:cNvPr id="39" name="TextBox 48"/>
        <xdr:cNvSpPr txBox="1">
          <a:spLocks noChangeArrowheads="1"/>
        </xdr:cNvSpPr>
      </xdr:nvSpPr>
      <xdr:spPr>
        <a:xfrm>
          <a:off x="1362075" y="13335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oneCellAnchor>
  <xdr:twoCellAnchor>
    <xdr:from>
      <xdr:col>0</xdr:col>
      <xdr:colOff>361950</xdr:colOff>
      <xdr:row>5</xdr:row>
      <xdr:rowOff>76200</xdr:rowOff>
    </xdr:from>
    <xdr:to>
      <xdr:col>1</xdr:col>
      <xdr:colOff>57150</xdr:colOff>
      <xdr:row>5</xdr:row>
      <xdr:rowOff>76200</xdr:rowOff>
    </xdr:to>
    <xdr:sp>
      <xdr:nvSpPr>
        <xdr:cNvPr id="40" name="Line 49"/>
        <xdr:cNvSpPr>
          <a:spLocks/>
        </xdr:cNvSpPr>
      </xdr:nvSpPr>
      <xdr:spPr>
        <a:xfrm flipH="1">
          <a:off x="361950" y="88582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6</xdr:row>
      <xdr:rowOff>104775</xdr:rowOff>
    </xdr:from>
    <xdr:to>
      <xdr:col>1</xdr:col>
      <xdr:colOff>57150</xdr:colOff>
      <xdr:row>6</xdr:row>
      <xdr:rowOff>104775</xdr:rowOff>
    </xdr:to>
    <xdr:sp>
      <xdr:nvSpPr>
        <xdr:cNvPr id="41" name="Line 50"/>
        <xdr:cNvSpPr>
          <a:spLocks/>
        </xdr:cNvSpPr>
      </xdr:nvSpPr>
      <xdr:spPr>
        <a:xfrm flipH="1">
          <a:off x="371475" y="1076325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457200</xdr:colOff>
      <xdr:row>4</xdr:row>
      <xdr:rowOff>104775</xdr:rowOff>
    </xdr:from>
    <xdr:to>
      <xdr:col>0</xdr:col>
      <xdr:colOff>457200</xdr:colOff>
      <xdr:row>9</xdr:row>
      <xdr:rowOff>19050</xdr:rowOff>
    </xdr:to>
    <xdr:sp>
      <xdr:nvSpPr>
        <xdr:cNvPr id="42" name="Line 52"/>
        <xdr:cNvSpPr>
          <a:spLocks/>
        </xdr:cNvSpPr>
      </xdr:nvSpPr>
      <xdr:spPr>
        <a:xfrm>
          <a:off x="457200" y="752475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114300</xdr:rowOff>
    </xdr:from>
    <xdr:to>
      <xdr:col>0</xdr:col>
      <xdr:colOff>457200</xdr:colOff>
      <xdr:row>9</xdr:row>
      <xdr:rowOff>19050</xdr:rowOff>
    </xdr:to>
    <xdr:sp>
      <xdr:nvSpPr>
        <xdr:cNvPr id="43" name="Line 53"/>
        <xdr:cNvSpPr>
          <a:spLocks/>
        </xdr:cNvSpPr>
      </xdr:nvSpPr>
      <xdr:spPr>
        <a:xfrm>
          <a:off x="457200" y="1085850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457200</xdr:colOff>
      <xdr:row>4</xdr:row>
      <xdr:rowOff>66675</xdr:rowOff>
    </xdr:from>
    <xdr:to>
      <xdr:col>0</xdr:col>
      <xdr:colOff>457200</xdr:colOff>
      <xdr:row>5</xdr:row>
      <xdr:rowOff>76200</xdr:rowOff>
    </xdr:to>
    <xdr:sp>
      <xdr:nvSpPr>
        <xdr:cNvPr id="44" name="Line 54"/>
        <xdr:cNvSpPr>
          <a:spLocks/>
        </xdr:cNvSpPr>
      </xdr:nvSpPr>
      <xdr:spPr>
        <a:xfrm flipV="1">
          <a:off x="457200" y="7143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485775</xdr:colOff>
      <xdr:row>8</xdr:row>
      <xdr:rowOff>9525</xdr:rowOff>
    </xdr:from>
    <xdr:ext cx="219075" cy="133350"/>
    <xdr:sp>
      <xdr:nvSpPr>
        <xdr:cNvPr id="45" name="TextBox 55"/>
        <xdr:cNvSpPr txBox="1">
          <a:spLocks noChangeArrowheads="1"/>
        </xdr:cNvSpPr>
      </xdr:nvSpPr>
      <xdr:spPr>
        <a:xfrm>
          <a:off x="485775" y="13049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oneCellAnchor>
  <xdr:oneCellAnchor>
    <xdr:from>
      <xdr:col>2</xdr:col>
      <xdr:colOff>133350</xdr:colOff>
      <xdr:row>14</xdr:row>
      <xdr:rowOff>47625</xdr:rowOff>
    </xdr:from>
    <xdr:ext cx="85725" cy="200025"/>
    <xdr:sp>
      <xdr:nvSpPr>
        <xdr:cNvPr id="46" name="TextBox 56"/>
        <xdr:cNvSpPr txBox="1">
          <a:spLocks noChangeArrowheads="1"/>
        </xdr:cNvSpPr>
      </xdr:nvSpPr>
      <xdr:spPr>
        <a:xfrm>
          <a:off x="1571625" y="231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13</xdr:row>
      <xdr:rowOff>0</xdr:rowOff>
    </xdr:from>
    <xdr:ext cx="1685925" cy="266700"/>
    <xdr:sp>
      <xdr:nvSpPr>
        <xdr:cNvPr id="47" name="TextBox 58"/>
        <xdr:cNvSpPr txBox="1">
          <a:spLocks noChangeArrowheads="1"/>
        </xdr:cNvSpPr>
      </xdr:nvSpPr>
      <xdr:spPr>
        <a:xfrm>
          <a:off x="304800" y="2105025"/>
          <a:ext cx="1685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sng" baseline="0">
              <a:latin typeface="Arial CE"/>
              <a:ea typeface="Arial CE"/>
              <a:cs typeface="Arial CE"/>
            </a:rPr>
            <a:t>Původní nosník</a:t>
          </a:r>
        </a:p>
      </xdr:txBody>
    </xdr:sp>
    <xdr:clientData/>
  </xdr:oneCellAnchor>
  <xdr:oneCellAnchor>
    <xdr:from>
      <xdr:col>6</xdr:col>
      <xdr:colOff>28575</xdr:colOff>
      <xdr:row>14</xdr:row>
      <xdr:rowOff>28575</xdr:rowOff>
    </xdr:from>
    <xdr:ext cx="1724025" cy="504825"/>
    <xdr:sp>
      <xdr:nvSpPr>
        <xdr:cNvPr id="48" name="TextBox 59"/>
        <xdr:cNvSpPr txBox="1">
          <a:spLocks noChangeArrowheads="1"/>
        </xdr:cNvSpPr>
      </xdr:nvSpPr>
      <xdr:spPr>
        <a:xfrm>
          <a:off x="4248150" y="2295525"/>
          <a:ext cx="17240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konstanty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odov=250Mpa
        dural ČSN 4244203.61
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=9,81m/s-2</a:t>
          </a:r>
        </a:p>
      </xdr:txBody>
    </xdr:sp>
    <xdr:clientData/>
  </xdr:oneCellAnchor>
  <xdr:oneCellAnchor>
    <xdr:from>
      <xdr:col>6</xdr:col>
      <xdr:colOff>47625</xdr:colOff>
      <xdr:row>18</xdr:row>
      <xdr:rowOff>85725</xdr:rowOff>
    </xdr:from>
    <xdr:ext cx="1571625" cy="200025"/>
    <xdr:sp>
      <xdr:nvSpPr>
        <xdr:cNvPr id="49" name="TextBox 60"/>
        <xdr:cNvSpPr txBox="1">
          <a:spLocks noChangeArrowheads="1"/>
        </xdr:cNvSpPr>
      </xdr:nvSpPr>
      <xdr:spPr>
        <a:xfrm>
          <a:off x="4267200" y="3000375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latin typeface="Arial CE"/>
              <a:ea typeface="Arial CE"/>
              <a:cs typeface="Arial CE"/>
            </a:rPr>
            <a:t>Srovnávací  hmotnost</a:t>
          </a:r>
        </a:p>
      </xdr:txBody>
    </xdr:sp>
    <xdr:clientData/>
  </xdr:oneCellAnchor>
  <xdr:oneCellAnchor>
    <xdr:from>
      <xdr:col>3</xdr:col>
      <xdr:colOff>438150</xdr:colOff>
      <xdr:row>20</xdr:row>
      <xdr:rowOff>28575</xdr:rowOff>
    </xdr:from>
    <xdr:ext cx="752475" cy="200025"/>
    <xdr:sp>
      <xdr:nvSpPr>
        <xdr:cNvPr id="50" name="TextBox 61"/>
        <xdr:cNvSpPr txBox="1">
          <a:spLocks noChangeArrowheads="1"/>
        </xdr:cNvSpPr>
      </xdr:nvSpPr>
      <xdr:spPr>
        <a:xfrm>
          <a:off x="2571750" y="3267075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Gs=ms . g</a:t>
          </a:r>
        </a:p>
      </xdr:txBody>
    </xdr:sp>
    <xdr:clientData/>
  </xdr:oneCellAnchor>
  <xdr:oneCellAnchor>
    <xdr:from>
      <xdr:col>0</xdr:col>
      <xdr:colOff>295275</xdr:colOff>
      <xdr:row>18</xdr:row>
      <xdr:rowOff>66675</xdr:rowOff>
    </xdr:from>
    <xdr:ext cx="1828800" cy="266700"/>
    <xdr:sp>
      <xdr:nvSpPr>
        <xdr:cNvPr id="51" name="TextBox 67"/>
        <xdr:cNvSpPr txBox="1">
          <a:spLocks noChangeArrowheads="1"/>
        </xdr:cNvSpPr>
      </xdr:nvSpPr>
      <xdr:spPr>
        <a:xfrm>
          <a:off x="295275" y="2981325"/>
          <a:ext cx="1828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sng" baseline="0">
              <a:latin typeface="Arial CE"/>
              <a:ea typeface="Arial CE"/>
              <a:cs typeface="Arial CE"/>
            </a:rPr>
            <a:t>Nosník s vložkou</a:t>
          </a:r>
        </a:p>
      </xdr:txBody>
    </xdr:sp>
    <xdr:clientData/>
  </xdr:oneCellAnchor>
  <xdr:oneCellAnchor>
    <xdr:from>
      <xdr:col>0</xdr:col>
      <xdr:colOff>295275</xdr:colOff>
      <xdr:row>23</xdr:row>
      <xdr:rowOff>47625</xdr:rowOff>
    </xdr:from>
    <xdr:ext cx="2381250" cy="266700"/>
    <xdr:sp>
      <xdr:nvSpPr>
        <xdr:cNvPr id="52" name="TextBox 68"/>
        <xdr:cNvSpPr txBox="1">
          <a:spLocks noChangeArrowheads="1"/>
        </xdr:cNvSpPr>
      </xdr:nvSpPr>
      <xdr:spPr>
        <a:xfrm>
          <a:off x="295275" y="3771900"/>
          <a:ext cx="2381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sng" baseline="0">
              <a:latin typeface="Arial CE"/>
              <a:ea typeface="Arial CE"/>
              <a:cs typeface="Arial CE"/>
            </a:rPr>
            <a:t>Podmínka Woz&gt;1,5 Wo</a:t>
          </a:r>
        </a:p>
      </xdr:txBody>
    </xdr:sp>
    <xdr:clientData/>
  </xdr:oneCellAnchor>
  <xdr:oneCellAnchor>
    <xdr:from>
      <xdr:col>0</xdr:col>
      <xdr:colOff>276225</xdr:colOff>
      <xdr:row>26</xdr:row>
      <xdr:rowOff>152400</xdr:rowOff>
    </xdr:from>
    <xdr:ext cx="3028950" cy="266700"/>
    <xdr:sp>
      <xdr:nvSpPr>
        <xdr:cNvPr id="53" name="TextBox 69"/>
        <xdr:cNvSpPr txBox="1">
          <a:spLocks noChangeArrowheads="1"/>
        </xdr:cNvSpPr>
      </xdr:nvSpPr>
      <xdr:spPr>
        <a:xfrm>
          <a:off x="276225" y="4381500"/>
          <a:ext cx="3028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sng" baseline="0">
              <a:latin typeface="Arial CE"/>
              <a:ea typeface="Arial CE"/>
              <a:cs typeface="Arial CE"/>
            </a:rPr>
            <a:t>Největší délka letmého konce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11</xdr:col>
      <xdr:colOff>447675</xdr:colOff>
      <xdr:row>33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92480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2</xdr:col>
      <xdr:colOff>428625</xdr:colOff>
      <xdr:row>14</xdr:row>
      <xdr:rowOff>0</xdr:rowOff>
    </xdr:to>
    <xdr:sp>
      <xdr:nvSpPr>
        <xdr:cNvPr id="1" name="Oval 2"/>
        <xdr:cNvSpPr>
          <a:spLocks/>
        </xdr:cNvSpPr>
      </xdr:nvSpPr>
      <xdr:spPr>
        <a:xfrm>
          <a:off x="409575" y="1104900"/>
          <a:ext cx="1390650" cy="116205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609600</xdr:colOff>
      <xdr:row>7</xdr:row>
      <xdr:rowOff>133350</xdr:rowOff>
    </xdr:from>
    <xdr:to>
      <xdr:col>2</xdr:col>
      <xdr:colOff>228600</xdr:colOff>
      <xdr:row>13</xdr:row>
      <xdr:rowOff>0</xdr:rowOff>
    </xdr:to>
    <xdr:sp>
      <xdr:nvSpPr>
        <xdr:cNvPr id="2" name="Oval 3"/>
        <xdr:cNvSpPr>
          <a:spLocks/>
        </xdr:cNvSpPr>
      </xdr:nvSpPr>
      <xdr:spPr>
        <a:xfrm>
          <a:off x="609600" y="1266825"/>
          <a:ext cx="990600" cy="838200"/>
        </a:xfrm>
        <a:prstGeom prst="ellips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600075</xdr:colOff>
      <xdr:row>10</xdr:row>
      <xdr:rowOff>47625</xdr:rowOff>
    </xdr:from>
    <xdr:to>
      <xdr:col>0</xdr:col>
      <xdr:colOff>600075</xdr:colOff>
      <xdr:row>17</xdr:row>
      <xdr:rowOff>38100</xdr:rowOff>
    </xdr:to>
    <xdr:sp>
      <xdr:nvSpPr>
        <xdr:cNvPr id="3" name="Line 4"/>
        <xdr:cNvSpPr>
          <a:spLocks/>
        </xdr:cNvSpPr>
      </xdr:nvSpPr>
      <xdr:spPr>
        <a:xfrm>
          <a:off x="600075" y="16668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57150</xdr:rowOff>
    </xdr:from>
    <xdr:to>
      <xdr:col>2</xdr:col>
      <xdr:colOff>200025</xdr:colOff>
      <xdr:row>17</xdr:row>
      <xdr:rowOff>38100</xdr:rowOff>
    </xdr:to>
    <xdr:sp>
      <xdr:nvSpPr>
        <xdr:cNvPr id="4" name="Line 5"/>
        <xdr:cNvSpPr>
          <a:spLocks/>
        </xdr:cNvSpPr>
      </xdr:nvSpPr>
      <xdr:spPr>
        <a:xfrm>
          <a:off x="1571625" y="16764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0</xdr:rowOff>
    </xdr:from>
    <xdr:to>
      <xdr:col>3</xdr:col>
      <xdr:colOff>276225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>
          <a:off x="1095375" y="22669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123825</xdr:rowOff>
    </xdr:from>
    <xdr:to>
      <xdr:col>3</xdr:col>
      <xdr:colOff>219075</xdr:colOff>
      <xdr:row>6</xdr:row>
      <xdr:rowOff>123825</xdr:rowOff>
    </xdr:to>
    <xdr:sp>
      <xdr:nvSpPr>
        <xdr:cNvPr id="6" name="Line 7"/>
        <xdr:cNvSpPr>
          <a:spLocks/>
        </xdr:cNvSpPr>
      </xdr:nvSpPr>
      <xdr:spPr>
        <a:xfrm>
          <a:off x="1095375" y="1095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600075</xdr:colOff>
      <xdr:row>16</xdr:row>
      <xdr:rowOff>114300</xdr:rowOff>
    </xdr:from>
    <xdr:to>
      <xdr:col>2</xdr:col>
      <xdr:colOff>219075</xdr:colOff>
      <xdr:row>16</xdr:row>
      <xdr:rowOff>114300</xdr:rowOff>
    </xdr:to>
    <xdr:sp>
      <xdr:nvSpPr>
        <xdr:cNvPr id="7" name="Line 8"/>
        <xdr:cNvSpPr>
          <a:spLocks/>
        </xdr:cNvSpPr>
      </xdr:nvSpPr>
      <xdr:spPr>
        <a:xfrm>
          <a:off x="600075" y="2705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123825</xdr:rowOff>
    </xdr:from>
    <xdr:to>
      <xdr:col>3</xdr:col>
      <xdr:colOff>28575</xdr:colOff>
      <xdr:row>14</xdr:row>
      <xdr:rowOff>0</xdr:rowOff>
    </xdr:to>
    <xdr:sp>
      <xdr:nvSpPr>
        <xdr:cNvPr id="8" name="Line 9"/>
        <xdr:cNvSpPr>
          <a:spLocks/>
        </xdr:cNvSpPr>
      </xdr:nvSpPr>
      <xdr:spPr>
        <a:xfrm>
          <a:off x="2085975" y="10953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276225</xdr:colOff>
      <xdr:row>15</xdr:row>
      <xdr:rowOff>0</xdr:rowOff>
    </xdr:from>
    <xdr:ext cx="238125" cy="314325"/>
    <xdr:sp>
      <xdr:nvSpPr>
        <xdr:cNvPr id="9" name="TextBox 10"/>
        <xdr:cNvSpPr txBox="1">
          <a:spLocks noChangeArrowheads="1"/>
        </xdr:cNvSpPr>
      </xdr:nvSpPr>
      <xdr:spPr>
        <a:xfrm>
          <a:off x="962025" y="24288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oneCellAnchor>
    <xdr:from>
      <xdr:col>3</xdr:col>
      <xdr:colOff>133350</xdr:colOff>
      <xdr:row>9</xdr:row>
      <xdr:rowOff>142875</xdr:rowOff>
    </xdr:from>
    <xdr:ext cx="247650" cy="266700"/>
    <xdr:sp>
      <xdr:nvSpPr>
        <xdr:cNvPr id="10" name="TextBox 11"/>
        <xdr:cNvSpPr txBox="1">
          <a:spLocks noChangeArrowheads="1"/>
        </xdr:cNvSpPr>
      </xdr:nvSpPr>
      <xdr:spPr>
        <a:xfrm>
          <a:off x="2190750" y="16002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D</a:t>
          </a:r>
        </a:p>
      </xdr:txBody>
    </xdr:sp>
    <xdr:clientData/>
  </xdr:oneCellAnchor>
  <xdr:oneCellAnchor>
    <xdr:from>
      <xdr:col>1</xdr:col>
      <xdr:colOff>542925</xdr:colOff>
      <xdr:row>2</xdr:row>
      <xdr:rowOff>28575</xdr:rowOff>
    </xdr:from>
    <xdr:ext cx="85725" cy="200025"/>
    <xdr:sp>
      <xdr:nvSpPr>
        <xdr:cNvPr id="11" name="TextBox 12"/>
        <xdr:cNvSpPr txBox="1">
          <a:spLocks noChangeArrowheads="1"/>
        </xdr:cNvSpPr>
      </xdr:nvSpPr>
      <xdr:spPr>
        <a:xfrm>
          <a:off x="1228725" y="35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66675</xdr:rowOff>
    </xdr:from>
    <xdr:ext cx="3714750" cy="676275"/>
    <xdr:sp>
      <xdr:nvSpPr>
        <xdr:cNvPr id="12" name="TextBox 13"/>
        <xdr:cNvSpPr txBox="1">
          <a:spLocks noChangeArrowheads="1"/>
        </xdr:cNvSpPr>
      </xdr:nvSpPr>
      <xdr:spPr>
        <a:xfrm>
          <a:off x="1371600" y="66675"/>
          <a:ext cx="37147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latin typeface="Arial CE"/>
              <a:ea typeface="Arial CE"/>
              <a:cs typeface="Arial CE"/>
            </a:rPr>
            <a:t>Výpočet ceny trubky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76200</xdr:rowOff>
    </xdr:from>
    <xdr:to>
      <xdr:col>7</xdr:col>
      <xdr:colOff>304800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57200" y="238125"/>
          <a:ext cx="53911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Délka ramene hrazdy</a:t>
          </a:r>
        </a:p>
      </xdr:txBody>
    </xdr:sp>
    <xdr:clientData/>
  </xdr:twoCellAnchor>
  <xdr:oneCellAnchor>
    <xdr:from>
      <xdr:col>2</xdr:col>
      <xdr:colOff>219075</xdr:colOff>
      <xdr:row>5</xdr:row>
      <xdr:rowOff>9525</xdr:rowOff>
    </xdr:from>
    <xdr:ext cx="914400" cy="238125"/>
    <xdr:sp>
      <xdr:nvSpPr>
        <xdr:cNvPr id="2" name="TextBox 2"/>
        <xdr:cNvSpPr txBox="1">
          <a:spLocks noChangeArrowheads="1"/>
        </xdr:cNvSpPr>
      </xdr:nvSpPr>
      <xdr:spPr>
        <a:xfrm>
          <a:off x="2247900" y="8191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Lh=0,036*</a:t>
          </a:r>
        </a:p>
      </xdr:txBody>
    </xdr:sp>
    <xdr:clientData/>
  </xdr:oneCellAnchor>
  <xdr:twoCellAnchor>
    <xdr:from>
      <xdr:col>3</xdr:col>
      <xdr:colOff>542925</xdr:colOff>
      <xdr:row>4</xdr:row>
      <xdr:rowOff>142875</xdr:rowOff>
    </xdr:from>
    <xdr:to>
      <xdr:col>5</xdr:col>
      <xdr:colOff>390525</xdr:colOff>
      <xdr:row>6</xdr:row>
      <xdr:rowOff>114300</xdr:rowOff>
    </xdr:to>
    <xdr:sp>
      <xdr:nvSpPr>
        <xdr:cNvPr id="3" name="Polygon 3"/>
        <xdr:cNvSpPr>
          <a:spLocks/>
        </xdr:cNvSpPr>
      </xdr:nvSpPr>
      <xdr:spPr>
        <a:xfrm>
          <a:off x="3267075" y="790575"/>
          <a:ext cx="1219200" cy="295275"/>
        </a:xfrm>
        <a:custGeom>
          <a:pathLst>
            <a:path h="31" w="121">
              <a:moveTo>
                <a:pt x="0" y="16"/>
              </a:moveTo>
              <a:lnTo>
                <a:pt x="1" y="31"/>
              </a:lnTo>
              <a:lnTo>
                <a:pt x="8" y="0"/>
              </a:lnTo>
              <a:lnTo>
                <a:pt x="121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609600</xdr:colOff>
      <xdr:row>5</xdr:row>
      <xdr:rowOff>9525</xdr:rowOff>
    </xdr:from>
    <xdr:ext cx="1209675" cy="238125"/>
    <xdr:sp>
      <xdr:nvSpPr>
        <xdr:cNvPr id="4" name="TextBox 4"/>
        <xdr:cNvSpPr txBox="1">
          <a:spLocks noChangeArrowheads="1"/>
        </xdr:cNvSpPr>
      </xdr:nvSpPr>
      <xdr:spPr>
        <a:xfrm>
          <a:off x="3333750" y="819150"/>
          <a:ext cx="1209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(Dh4-dh4)/ms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38325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57150</xdr:colOff>
      <xdr:row>2</xdr:row>
      <xdr:rowOff>0</xdr:rowOff>
    </xdr:from>
    <xdr:to>
      <xdr:col>8</xdr:col>
      <xdr:colOff>619125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85950" y="323850"/>
          <a:ext cx="532447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Vzpěr trubky s převlekem</a:t>
          </a:r>
        </a:p>
      </xdr:txBody>
    </xdr:sp>
    <xdr:clientData/>
  </xdr:twoCellAnchor>
  <xdr:twoCellAnchor>
    <xdr:from>
      <xdr:col>3</xdr:col>
      <xdr:colOff>352425</xdr:colOff>
      <xdr:row>5</xdr:row>
      <xdr:rowOff>76200</xdr:rowOff>
    </xdr:from>
    <xdr:to>
      <xdr:col>7</xdr:col>
      <xdr:colOff>161925</xdr:colOff>
      <xdr:row>7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952750" y="885825"/>
          <a:ext cx="31146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5</xdr:row>
      <xdr:rowOff>123825</xdr:rowOff>
    </xdr:from>
    <xdr:to>
      <xdr:col>7</xdr:col>
      <xdr:colOff>161925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52750" y="933450"/>
          <a:ext cx="3114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123825</xdr:rowOff>
    </xdr:from>
    <xdr:to>
      <xdr:col>3</xdr:col>
      <xdr:colOff>352425</xdr:colOff>
      <xdr:row>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304925" y="933450"/>
          <a:ext cx="1647825" cy="2095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5</xdr:row>
      <xdr:rowOff>123825</xdr:rowOff>
    </xdr:from>
    <xdr:to>
      <xdr:col>9</xdr:col>
      <xdr:colOff>600075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067425" y="933450"/>
          <a:ext cx="180975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57150</xdr:rowOff>
    </xdr:from>
    <xdr:to>
      <xdr:col>10</xdr:col>
      <xdr:colOff>666750</xdr:colOff>
      <xdr:row>6</xdr:row>
      <xdr:rowOff>57150</xdr:rowOff>
    </xdr:to>
    <xdr:sp>
      <xdr:nvSpPr>
        <xdr:cNvPr id="7" name="Line 7"/>
        <xdr:cNvSpPr>
          <a:spLocks/>
        </xdr:cNvSpPr>
      </xdr:nvSpPr>
      <xdr:spPr>
        <a:xfrm>
          <a:off x="533400" y="1028700"/>
          <a:ext cx="8096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7</xdr:row>
      <xdr:rowOff>47625</xdr:rowOff>
    </xdr:from>
    <xdr:to>
      <xdr:col>3</xdr:col>
      <xdr:colOff>352425</xdr:colOff>
      <xdr:row>9</xdr:row>
      <xdr:rowOff>66675</xdr:rowOff>
    </xdr:to>
    <xdr:sp>
      <xdr:nvSpPr>
        <xdr:cNvPr id="8" name="Line 8"/>
        <xdr:cNvSpPr>
          <a:spLocks/>
        </xdr:cNvSpPr>
      </xdr:nvSpPr>
      <xdr:spPr>
        <a:xfrm>
          <a:off x="2952750" y="1181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66675</xdr:rowOff>
    </xdr:from>
    <xdr:to>
      <xdr:col>7</xdr:col>
      <xdr:colOff>161925</xdr:colOff>
      <xdr:row>9</xdr:row>
      <xdr:rowOff>28575</xdr:rowOff>
    </xdr:to>
    <xdr:sp>
      <xdr:nvSpPr>
        <xdr:cNvPr id="9" name="Line 9"/>
        <xdr:cNvSpPr>
          <a:spLocks/>
        </xdr:cNvSpPr>
      </xdr:nvSpPr>
      <xdr:spPr>
        <a:xfrm>
          <a:off x="6067425" y="1200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8</xdr:row>
      <xdr:rowOff>152400</xdr:rowOff>
    </xdr:from>
    <xdr:to>
      <xdr:col>7</xdr:col>
      <xdr:colOff>161925</xdr:colOff>
      <xdr:row>8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962275" y="14478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28575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1304925" y="11430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152400</xdr:rowOff>
    </xdr:from>
    <xdr:to>
      <xdr:col>9</xdr:col>
      <xdr:colOff>600075</xdr:colOff>
      <xdr:row>12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7877175" y="1123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19050</xdr:rowOff>
    </xdr:from>
    <xdr:to>
      <xdr:col>9</xdr:col>
      <xdr:colOff>600075</xdr:colOff>
      <xdr:row>11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304925" y="180022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161925</xdr:colOff>
      <xdr:row>10</xdr:row>
      <xdr:rowOff>0</xdr:rowOff>
    </xdr:from>
    <xdr:ext cx="171450" cy="200025"/>
    <xdr:sp>
      <xdr:nvSpPr>
        <xdr:cNvPr id="14" name="TextBox 14"/>
        <xdr:cNvSpPr txBox="1">
          <a:spLocks noChangeArrowheads="1"/>
        </xdr:cNvSpPr>
      </xdr:nvSpPr>
      <xdr:spPr>
        <a:xfrm>
          <a:off x="4133850" y="16192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</a:t>
          </a:r>
        </a:p>
      </xdr:txBody>
    </xdr:sp>
    <xdr:clientData/>
  </xdr:oneCellAnchor>
  <xdr:oneCellAnchor>
    <xdr:from>
      <xdr:col>5</xdr:col>
      <xdr:colOff>142875</xdr:colOff>
      <xdr:row>7</xdr:row>
      <xdr:rowOff>114300</xdr:rowOff>
    </xdr:from>
    <xdr:ext cx="171450" cy="200025"/>
    <xdr:sp>
      <xdr:nvSpPr>
        <xdr:cNvPr id="15" name="TextBox 15"/>
        <xdr:cNvSpPr txBox="1">
          <a:spLocks noChangeArrowheads="1"/>
        </xdr:cNvSpPr>
      </xdr:nvSpPr>
      <xdr:spPr>
        <a:xfrm>
          <a:off x="4114800" y="1247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a</a:t>
          </a:r>
        </a:p>
      </xdr:txBody>
    </xdr:sp>
    <xdr:clientData/>
  </xdr:oneCellAnchor>
  <xdr:twoCellAnchor>
    <xdr:from>
      <xdr:col>9</xdr:col>
      <xdr:colOff>600075</xdr:colOff>
      <xdr:row>6</xdr:row>
      <xdr:rowOff>57150</xdr:rowOff>
    </xdr:from>
    <xdr:to>
      <xdr:col>11</xdr:col>
      <xdr:colOff>0</xdr:colOff>
      <xdr:row>6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7877175" y="1028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123825</xdr:colOff>
      <xdr:row>6</xdr:row>
      <xdr:rowOff>57150</xdr:rowOff>
    </xdr:from>
    <xdr:to>
      <xdr:col>1</xdr:col>
      <xdr:colOff>28575</xdr:colOff>
      <xdr:row>6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123825" y="10287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38100</xdr:rowOff>
    </xdr:from>
    <xdr:ext cx="171450" cy="200025"/>
    <xdr:sp>
      <xdr:nvSpPr>
        <xdr:cNvPr id="18" name="TextBox 18"/>
        <xdr:cNvSpPr txBox="1">
          <a:spLocks noChangeArrowheads="1"/>
        </xdr:cNvSpPr>
      </xdr:nvSpPr>
      <xdr:spPr>
        <a:xfrm>
          <a:off x="295275" y="847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</a:t>
          </a:r>
        </a:p>
      </xdr:txBody>
    </xdr:sp>
    <xdr:clientData/>
  </xdr:oneCellAnchor>
  <xdr:oneCellAnchor>
    <xdr:from>
      <xdr:col>10</xdr:col>
      <xdr:colOff>247650</xdr:colOff>
      <xdr:row>5</xdr:row>
      <xdr:rowOff>47625</xdr:rowOff>
    </xdr:from>
    <xdr:ext cx="171450" cy="200025"/>
    <xdr:sp>
      <xdr:nvSpPr>
        <xdr:cNvPr id="19" name="TextBox 19"/>
        <xdr:cNvSpPr txBox="1">
          <a:spLocks noChangeArrowheads="1"/>
        </xdr:cNvSpPr>
      </xdr:nvSpPr>
      <xdr:spPr>
        <a:xfrm>
          <a:off x="8210550" y="8572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</a:t>
          </a:r>
        </a:p>
      </xdr:txBody>
    </xdr:sp>
    <xdr:clientData/>
  </xdr:oneCellAnchor>
  <xdr:oneCellAnchor>
    <xdr:from>
      <xdr:col>0</xdr:col>
      <xdr:colOff>247650</xdr:colOff>
      <xdr:row>12</xdr:row>
      <xdr:rowOff>28575</xdr:rowOff>
    </xdr:from>
    <xdr:ext cx="4095750" cy="238125"/>
    <xdr:sp>
      <xdr:nvSpPr>
        <xdr:cNvPr id="20" name="TextBox 20"/>
        <xdr:cNvSpPr txBox="1">
          <a:spLocks noChangeArrowheads="1"/>
        </xdr:cNvSpPr>
      </xdr:nvSpPr>
      <xdr:spPr>
        <a:xfrm>
          <a:off x="247650" y="1971675"/>
          <a:ext cx="409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sng" baseline="0">
              <a:latin typeface="Arial CE"/>
              <a:ea typeface="Arial CE"/>
              <a:cs typeface="Arial CE"/>
            </a:rPr>
            <a:t>Momenty setrvačnosti trubky a převleku (vložky)</a:t>
          </a:r>
        </a:p>
      </xdr:txBody>
    </xdr:sp>
    <xdr:clientData/>
  </xdr:oneCellAnchor>
  <xdr:oneCellAnchor>
    <xdr:from>
      <xdr:col>0</xdr:col>
      <xdr:colOff>466725</xdr:colOff>
      <xdr:row>14</xdr:row>
      <xdr:rowOff>152400</xdr:rowOff>
    </xdr:from>
    <xdr:ext cx="1419225" cy="266700"/>
    <xdr:sp>
      <xdr:nvSpPr>
        <xdr:cNvPr id="21" name="TextBox 21"/>
        <xdr:cNvSpPr txBox="1">
          <a:spLocks noChangeArrowheads="1"/>
        </xdr:cNvSpPr>
      </xdr:nvSpPr>
      <xdr:spPr>
        <a:xfrm>
          <a:off x="466725" y="2428875"/>
          <a:ext cx="1419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I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=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p/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64*(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D4-d4)     </a:t>
          </a:r>
        </a:p>
      </xdr:txBody>
    </xdr:sp>
    <xdr:clientData/>
  </xdr:oneCellAnchor>
  <xdr:oneCellAnchor>
    <xdr:from>
      <xdr:col>6</xdr:col>
      <xdr:colOff>381000</xdr:colOff>
      <xdr:row>14</xdr:row>
      <xdr:rowOff>152400</xdr:rowOff>
    </xdr:from>
    <xdr:ext cx="1952625" cy="266700"/>
    <xdr:sp>
      <xdr:nvSpPr>
        <xdr:cNvPr id="22" name="TextBox 22"/>
        <xdr:cNvSpPr txBox="1">
          <a:spLocks noChangeArrowheads="1"/>
        </xdr:cNvSpPr>
      </xdr:nvSpPr>
      <xdr:spPr>
        <a:xfrm>
          <a:off x="5667375" y="2428875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Ipv=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p/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64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*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(Dpv4-dpv4)</a:t>
          </a:r>
        </a:p>
      </xdr:txBody>
    </xdr:sp>
    <xdr:clientData/>
  </xdr:oneCellAnchor>
  <xdr:oneCellAnchor>
    <xdr:from>
      <xdr:col>0</xdr:col>
      <xdr:colOff>209550</xdr:colOff>
      <xdr:row>21</xdr:row>
      <xdr:rowOff>9525</xdr:rowOff>
    </xdr:from>
    <xdr:ext cx="1819275" cy="238125"/>
    <xdr:sp>
      <xdr:nvSpPr>
        <xdr:cNvPr id="23" name="TextBox 23"/>
        <xdr:cNvSpPr txBox="1">
          <a:spLocks noChangeArrowheads="1"/>
        </xdr:cNvSpPr>
      </xdr:nvSpPr>
      <xdr:spPr>
        <a:xfrm>
          <a:off x="209550" y="3448050"/>
          <a:ext cx="181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sng" baseline="0">
              <a:latin typeface="Arial CE"/>
              <a:ea typeface="Arial CE"/>
              <a:cs typeface="Arial CE"/>
            </a:rPr>
            <a:t>Největší vzpěrná síla</a:t>
          </a:r>
        </a:p>
      </xdr:txBody>
    </xdr:sp>
    <xdr:clientData/>
  </xdr:oneCellAnchor>
  <xdr:oneCellAnchor>
    <xdr:from>
      <xdr:col>0</xdr:col>
      <xdr:colOff>438150</xdr:colOff>
      <xdr:row>23</xdr:row>
      <xdr:rowOff>85725</xdr:rowOff>
    </xdr:from>
    <xdr:ext cx="2085975" cy="238125"/>
    <xdr:sp>
      <xdr:nvSpPr>
        <xdr:cNvPr id="24" name="TextBox 24"/>
        <xdr:cNvSpPr txBox="1">
          <a:spLocks noChangeArrowheads="1"/>
        </xdr:cNvSpPr>
      </xdr:nvSpPr>
      <xdr:spPr>
        <a:xfrm>
          <a:off x="438150" y="3848100"/>
          <a:ext cx="2085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F=7,2*10000*k/L2*(I+Ipv)</a:t>
          </a:r>
        </a:p>
      </xdr:txBody>
    </xdr:sp>
    <xdr:clientData/>
  </xdr:oneCellAnchor>
  <xdr:oneCellAnchor>
    <xdr:from>
      <xdr:col>5</xdr:col>
      <xdr:colOff>133350</xdr:colOff>
      <xdr:row>20</xdr:row>
      <xdr:rowOff>152400</xdr:rowOff>
    </xdr:from>
    <xdr:ext cx="1476375" cy="238125"/>
    <xdr:sp>
      <xdr:nvSpPr>
        <xdr:cNvPr id="25" name="TextBox 25"/>
        <xdr:cNvSpPr txBox="1">
          <a:spLocks noChangeArrowheads="1"/>
        </xdr:cNvSpPr>
      </xdr:nvSpPr>
      <xdr:spPr>
        <a:xfrm>
          <a:off x="4105275" y="3429000"/>
          <a:ext cx="1476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sng" baseline="0">
              <a:latin typeface="Arial CE"/>
              <a:ea typeface="Arial CE"/>
              <a:cs typeface="Arial CE"/>
            </a:rPr>
            <a:t>Výpočet poměrů</a:t>
          </a:r>
        </a:p>
      </xdr:txBody>
    </xdr:sp>
    <xdr:clientData/>
  </xdr:oneCellAnchor>
  <xdr:oneCellAnchor>
    <xdr:from>
      <xdr:col>5</xdr:col>
      <xdr:colOff>361950</xdr:colOff>
      <xdr:row>23</xdr:row>
      <xdr:rowOff>142875</xdr:rowOff>
    </xdr:from>
    <xdr:ext cx="790575" cy="238125"/>
    <xdr:sp>
      <xdr:nvSpPr>
        <xdr:cNvPr id="26" name="TextBox 26"/>
        <xdr:cNvSpPr txBox="1">
          <a:spLocks noChangeArrowheads="1"/>
        </xdr:cNvSpPr>
      </xdr:nvSpPr>
      <xdr:spPr>
        <a:xfrm>
          <a:off x="4333875" y="3905250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p=I/I+Ipv</a:t>
          </a:r>
        </a:p>
      </xdr:txBody>
    </xdr:sp>
    <xdr:clientData/>
  </xdr:oneCellAnchor>
  <xdr:oneCellAnchor>
    <xdr:from>
      <xdr:col>5</xdr:col>
      <xdr:colOff>352425</xdr:colOff>
      <xdr:row>24</xdr:row>
      <xdr:rowOff>142875</xdr:rowOff>
    </xdr:from>
    <xdr:ext cx="361950" cy="238125"/>
    <xdr:sp>
      <xdr:nvSpPr>
        <xdr:cNvPr id="27" name="TextBox 27"/>
        <xdr:cNvSpPr txBox="1">
          <a:spLocks noChangeArrowheads="1"/>
        </xdr:cNvSpPr>
      </xdr:nvSpPr>
      <xdr:spPr>
        <a:xfrm>
          <a:off x="4324350" y="40671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a/L</a:t>
          </a:r>
        </a:p>
      </xdr:txBody>
    </xdr:sp>
    <xdr:clientData/>
  </xdr:oneCellAnchor>
  <xdr:oneCellAnchor>
    <xdr:from>
      <xdr:col>3</xdr:col>
      <xdr:colOff>676275</xdr:colOff>
      <xdr:row>13</xdr:row>
      <xdr:rowOff>152400</xdr:rowOff>
    </xdr:from>
    <xdr:ext cx="1981200" cy="200025"/>
    <xdr:sp>
      <xdr:nvSpPr>
        <xdr:cNvPr id="28" name="TextBox 28"/>
        <xdr:cNvSpPr txBox="1">
          <a:spLocks noChangeArrowheads="1"/>
        </xdr:cNvSpPr>
      </xdr:nvSpPr>
      <xdr:spPr>
        <a:xfrm>
          <a:off x="3276600" y="2257425"/>
          <a:ext cx="1981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délka převleku(vložky)   a(mm)</a:t>
          </a:r>
        </a:p>
      </xdr:txBody>
    </xdr:sp>
    <xdr:clientData/>
  </xdr:oneCellAnchor>
  <xdr:oneCellAnchor>
    <xdr:from>
      <xdr:col>0</xdr:col>
      <xdr:colOff>447675</xdr:colOff>
      <xdr:row>28</xdr:row>
      <xdr:rowOff>142875</xdr:rowOff>
    </xdr:from>
    <xdr:ext cx="885825" cy="238125"/>
    <xdr:sp>
      <xdr:nvSpPr>
        <xdr:cNvPr id="29" name="TextBox 29"/>
        <xdr:cNvSpPr txBox="1">
          <a:spLocks noChangeArrowheads="1"/>
        </xdr:cNvSpPr>
      </xdr:nvSpPr>
      <xdr:spPr>
        <a:xfrm>
          <a:off x="447675" y="4743450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ms=F/4*g</a:t>
          </a:r>
        </a:p>
      </xdr:txBody>
    </xdr:sp>
    <xdr:clientData/>
  </xdr:oneCellAnchor>
  <xdr:twoCellAnchor>
    <xdr:from>
      <xdr:col>5</xdr:col>
      <xdr:colOff>923925</xdr:colOff>
      <xdr:row>28</xdr:row>
      <xdr:rowOff>19050</xdr:rowOff>
    </xdr:from>
    <xdr:to>
      <xdr:col>6</xdr:col>
      <xdr:colOff>371475</xdr:colOff>
      <xdr:row>29</xdr:row>
      <xdr:rowOff>66675</xdr:rowOff>
    </xdr:to>
    <xdr:sp>
      <xdr:nvSpPr>
        <xdr:cNvPr id="30" name="AutoShape 35"/>
        <xdr:cNvSpPr>
          <a:spLocks/>
        </xdr:cNvSpPr>
      </xdr:nvSpPr>
      <xdr:spPr>
        <a:xfrm>
          <a:off x="4895850" y="4619625"/>
          <a:ext cx="762000" cy="209550"/>
        </a:xfrm>
        <a:prstGeom prst="wedgeRectCallout">
          <a:avLst>
            <a:gd name="adj1" fmla="val 80000"/>
            <a:gd name="adj2" fmla="val -18636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Tabulka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6:I31"/>
  <sheetViews>
    <sheetView showGridLines="0" tabSelected="1" workbookViewId="0" topLeftCell="A1">
      <selection activeCell="G35" sqref="G35"/>
    </sheetView>
  </sheetViews>
  <sheetFormatPr defaultColWidth="9.00390625" defaultRowHeight="12.75"/>
  <cols>
    <col min="1" max="1" width="9.75390625" style="2" customWidth="1"/>
    <col min="2" max="3" width="9.125" style="6" customWidth="1"/>
    <col min="4" max="6" width="9.125" style="2" customWidth="1"/>
    <col min="7" max="7" width="14.00390625" style="2" customWidth="1"/>
    <col min="8" max="8" width="9.125" style="2" customWidth="1"/>
    <col min="9" max="9" width="9.00390625" style="2" customWidth="1"/>
    <col min="10" max="16384" width="9.125" style="2" customWidth="1"/>
  </cols>
  <sheetData>
    <row r="8" ht="12.75"/>
    <row r="9" ht="12.75"/>
    <row r="10" ht="12.75"/>
    <row r="11" ht="12.75"/>
    <row r="12" ht="12.75"/>
    <row r="13" ht="12.75"/>
    <row r="14" ht="12.75"/>
    <row r="15" ht="12.75"/>
    <row r="16" spans="1:3" ht="12.75">
      <c r="A16" s="2" t="s">
        <v>0</v>
      </c>
      <c r="B16" s="1">
        <v>45</v>
      </c>
      <c r="C16" s="1" t="s">
        <v>3</v>
      </c>
    </row>
    <row r="17" spans="1:3" ht="12.75">
      <c r="A17" s="2" t="s">
        <v>1</v>
      </c>
      <c r="B17" s="1">
        <v>42</v>
      </c>
      <c r="C17" s="1" t="s">
        <v>3</v>
      </c>
    </row>
    <row r="18" spans="1:3" ht="12.75">
      <c r="A18" s="3" t="s">
        <v>2</v>
      </c>
      <c r="B18" s="9">
        <f>3.14/32*(B16*B16*B16*B16-B17*B17*B17*B17)/B17</f>
        <v>2310.4442410714287</v>
      </c>
      <c r="C18" s="1" t="s">
        <v>4</v>
      </c>
    </row>
    <row r="19" ht="12.75"/>
    <row r="20" ht="12.75"/>
    <row r="21" spans="1:9" ht="12.75">
      <c r="A21" s="7" t="s">
        <v>11</v>
      </c>
      <c r="B21" s="1">
        <v>45</v>
      </c>
      <c r="C21" s="1" t="s">
        <v>3</v>
      </c>
      <c r="G21" s="4" t="s">
        <v>6</v>
      </c>
      <c r="H21" s="1">
        <v>90</v>
      </c>
      <c r="I21" s="1" t="s">
        <v>9</v>
      </c>
    </row>
    <row r="22" spans="1:9" ht="12.75">
      <c r="A22" s="7" t="s">
        <v>12</v>
      </c>
      <c r="B22" s="1">
        <v>38</v>
      </c>
      <c r="C22" s="1" t="s">
        <v>3</v>
      </c>
      <c r="D22" s="3" t="s">
        <v>10</v>
      </c>
      <c r="E22" s="2">
        <f>H24*9.81</f>
        <v>2158.2000000000003</v>
      </c>
      <c r="G22" s="5" t="s">
        <v>5</v>
      </c>
      <c r="H22" s="1">
        <v>130</v>
      </c>
      <c r="I22" s="1" t="s">
        <v>9</v>
      </c>
    </row>
    <row r="23" spans="1:9" ht="12.75">
      <c r="A23" s="3" t="s">
        <v>13</v>
      </c>
      <c r="B23" s="10">
        <f>(3.14159/32)*(((B21*B21*B21*B21)-(B22*B22*B22*B22))/B21)</f>
        <v>4397.111171881944</v>
      </c>
      <c r="C23" s="1" t="s">
        <v>4</v>
      </c>
      <c r="G23" s="5" t="s">
        <v>7</v>
      </c>
      <c r="H23" s="1">
        <v>0</v>
      </c>
      <c r="I23" s="1" t="s">
        <v>9</v>
      </c>
    </row>
    <row r="24" spans="3:9" ht="12.75">
      <c r="C24" s="2"/>
      <c r="G24" s="5" t="s">
        <v>8</v>
      </c>
      <c r="H24" s="1">
        <f>H21+H22+H23/2</f>
        <v>220</v>
      </c>
      <c r="I24" s="1" t="s">
        <v>9</v>
      </c>
    </row>
    <row r="25" ht="13.5" thickBot="1"/>
    <row r="26" spans="1:3" ht="13.5" thickBot="1">
      <c r="A26" s="6" t="s">
        <v>15</v>
      </c>
      <c r="B26" s="11">
        <f>B23/B18</f>
        <v>1.9031453318444334</v>
      </c>
      <c r="C26" s="6" t="s">
        <v>14</v>
      </c>
    </row>
    <row r="27" ht="12.75"/>
    <row r="28" ht="12.75">
      <c r="H28"/>
    </row>
    <row r="29" ht="13.5" thickBot="1"/>
    <row r="30" spans="1:6" ht="13.5" thickBot="1">
      <c r="A30" s="2" t="s">
        <v>17</v>
      </c>
      <c r="B30" s="11">
        <f>0.17*(B18/H24)</f>
        <v>1.7853432771915587</v>
      </c>
      <c r="C30" s="8" t="s">
        <v>16</v>
      </c>
      <c r="D30" s="2" t="s">
        <v>18</v>
      </c>
      <c r="E30" s="11">
        <f>0.17*(B23/H24)</f>
        <v>3.397767723726957</v>
      </c>
      <c r="F30" s="2" t="s">
        <v>16</v>
      </c>
    </row>
    <row r="31" spans="1:3" ht="13.5" thickBot="1">
      <c r="A31" s="2" t="s">
        <v>62</v>
      </c>
      <c r="B31" s="31"/>
      <c r="C31" s="8" t="s">
        <v>16</v>
      </c>
    </row>
  </sheetData>
  <printOptions horizontalCentered="1" verticalCentered="1"/>
  <pageMargins left="0.7874015748031497" right="0.5511811023622047" top="0.984251968503937" bottom="0.984251968503937" header="0.5118110236220472" footer="0.5118110236220472"/>
  <pageSetup blackAndWhite="1"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2">
      <selection activeCell="H35" sqref="H35"/>
    </sheetView>
  </sheetViews>
  <sheetFormatPr defaultColWidth="9.00390625" defaultRowHeight="12.75"/>
  <sheetData/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1"/>
  <sheetViews>
    <sheetView showGridLines="0" zoomScale="125" zoomScaleNormal="125" workbookViewId="0" topLeftCell="A1">
      <selection activeCell="F10" sqref="F10"/>
    </sheetView>
  </sheetViews>
  <sheetFormatPr defaultColWidth="9.00390625" defaultRowHeight="12.75"/>
  <cols>
    <col min="5" max="5" width="15.75390625" style="0" customWidth="1"/>
    <col min="6" max="6" width="9.625" style="12" bestFit="1" customWidth="1"/>
    <col min="7" max="7" width="9.125" style="12" customWidth="1"/>
  </cols>
  <sheetData>
    <row r="1" ht="12.75"/>
    <row r="2" ht="12.75"/>
    <row r="3" ht="12.75"/>
    <row r="4" ht="12.75"/>
    <row r="5" ht="12.75"/>
    <row r="6" spans="5:7" ht="12.75">
      <c r="E6" s="25" t="s">
        <v>47</v>
      </c>
      <c r="F6" s="13">
        <v>400</v>
      </c>
      <c r="G6" s="13" t="s">
        <v>48</v>
      </c>
    </row>
    <row r="7" spans="5:7" ht="12.75">
      <c r="E7" s="25" t="s">
        <v>32</v>
      </c>
      <c r="F7" s="26">
        <v>5000</v>
      </c>
      <c r="G7" s="26" t="s">
        <v>3</v>
      </c>
    </row>
    <row r="8" spans="5:7" ht="12.75">
      <c r="E8" s="25" t="s">
        <v>49</v>
      </c>
      <c r="F8" s="26">
        <v>50</v>
      </c>
      <c r="G8" s="26" t="s">
        <v>3</v>
      </c>
    </row>
    <row r="9" spans="5:7" ht="12.75">
      <c r="E9" s="25" t="s">
        <v>50</v>
      </c>
      <c r="F9" s="26">
        <v>48</v>
      </c>
      <c r="G9" s="26" t="s">
        <v>3</v>
      </c>
    </row>
    <row r="10" spans="5:7" ht="12.75">
      <c r="E10" s="25" t="s">
        <v>51</v>
      </c>
      <c r="F10" s="26">
        <v>2800</v>
      </c>
      <c r="G10" s="26" t="s">
        <v>52</v>
      </c>
    </row>
    <row r="11" spans="5:7" ht="12.75">
      <c r="E11" s="25" t="s">
        <v>53</v>
      </c>
      <c r="F11" s="20">
        <f>((3.14159*((F8*F8)-(F9*F9))/4000000000)*F7)*2800</f>
        <v>2.1551307399999997</v>
      </c>
      <c r="G11" s="26" t="s">
        <v>54</v>
      </c>
    </row>
    <row r="12" spans="5:7" ht="12.75">
      <c r="E12" s="25" t="s">
        <v>55</v>
      </c>
      <c r="F12" s="20">
        <f>F6*F11</f>
        <v>862.0522959999998</v>
      </c>
      <c r="G12" s="26" t="s">
        <v>56</v>
      </c>
    </row>
    <row r="16" ht="12.75"/>
    <row r="17" ht="12" customHeight="1"/>
    <row r="18" ht="12.75" customHeight="1">
      <c r="F18" s="27"/>
    </row>
    <row r="19" ht="14.25" customHeight="1">
      <c r="F19" s="28"/>
    </row>
    <row r="20" ht="12.75" customHeight="1"/>
    <row r="21" ht="18">
      <c r="A21" s="29"/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E29"/>
  <sheetViews>
    <sheetView showGridLines="0" workbookViewId="0" topLeftCell="A1">
      <selection activeCell="J32" sqref="J32"/>
    </sheetView>
  </sheetViews>
  <sheetFormatPr defaultColWidth="9.00390625" defaultRowHeight="12.75"/>
  <cols>
    <col min="1" max="1" width="18.625" style="0" customWidth="1"/>
    <col min="2" max="2" width="8.00390625" style="0" customWidth="1"/>
    <col min="3" max="3" width="9.125" style="12" customWidth="1"/>
    <col min="6" max="6" width="10.00390625" style="0" customWidth="1"/>
  </cols>
  <sheetData>
    <row r="6" ht="12.75"/>
    <row r="7" ht="12.75"/>
    <row r="8" spans="1:5" ht="12.75">
      <c r="A8" t="s">
        <v>40</v>
      </c>
      <c r="D8" s="23" t="s">
        <v>19</v>
      </c>
      <c r="E8" s="13">
        <v>187.5</v>
      </c>
    </row>
    <row r="9" spans="1:5" ht="12.75">
      <c r="A9" t="s">
        <v>41</v>
      </c>
      <c r="D9" s="23" t="s">
        <v>44</v>
      </c>
      <c r="E9" s="13">
        <v>33</v>
      </c>
    </row>
    <row r="10" spans="1:5" ht="13.5" thickBot="1">
      <c r="A10" t="s">
        <v>42</v>
      </c>
      <c r="D10" s="23" t="s">
        <v>45</v>
      </c>
      <c r="E10" s="14">
        <v>27</v>
      </c>
    </row>
    <row r="11" spans="1:5" ht="13.5" thickBot="1">
      <c r="A11" t="s">
        <v>43</v>
      </c>
      <c r="D11" s="23" t="s">
        <v>46</v>
      </c>
      <c r="E11" s="24">
        <f>0.036*SQRT(((E9*E9*E9*E9)-(E10*E10*E10*E10))/E8)</f>
        <v>2.126914610415754</v>
      </c>
    </row>
    <row r="26" spans="1:3" ht="12.75">
      <c r="A26" s="25" t="s">
        <v>57</v>
      </c>
      <c r="B26" s="13">
        <v>90</v>
      </c>
      <c r="C26" s="13" t="s">
        <v>9</v>
      </c>
    </row>
    <row r="27" spans="1:3" ht="12.75">
      <c r="A27" s="25" t="s">
        <v>58</v>
      </c>
      <c r="B27" s="13">
        <v>80.5</v>
      </c>
      <c r="C27" s="13" t="s">
        <v>9</v>
      </c>
    </row>
    <row r="28" spans="1:3" ht="12.75">
      <c r="A28" s="25" t="s">
        <v>59</v>
      </c>
      <c r="B28" s="13">
        <v>49</v>
      </c>
      <c r="C28" s="13" t="s">
        <v>9</v>
      </c>
    </row>
    <row r="29" spans="1:3" ht="12.75">
      <c r="A29" s="25" t="s">
        <v>60</v>
      </c>
      <c r="B29" s="13">
        <v>17</v>
      </c>
      <c r="C29" s="13" t="s">
        <v>9</v>
      </c>
    </row>
  </sheetData>
  <printOptions/>
  <pageMargins left="0.75" right="0.75" top="3.6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5:H32"/>
  <sheetViews>
    <sheetView showGridLines="0" workbookViewId="0" topLeftCell="A2">
      <selection activeCell="H20" sqref="H20"/>
    </sheetView>
  </sheetViews>
  <sheetFormatPr defaultColWidth="9.00390625" defaultRowHeight="12.75"/>
  <cols>
    <col min="1" max="1" width="16.75390625" style="0" customWidth="1"/>
    <col min="2" max="2" width="7.25390625" style="0" customWidth="1"/>
    <col min="3" max="3" width="10.125" style="0" customWidth="1"/>
    <col min="6" max="6" width="17.25390625" style="0" customWidth="1"/>
    <col min="7" max="7" width="8.125" style="0" customWidth="1"/>
  </cols>
  <sheetData>
    <row r="14" ht="13.5" thickBot="1"/>
    <row r="15" spans="1:8" ht="13.5" thickBot="1">
      <c r="A15" t="s">
        <v>38</v>
      </c>
      <c r="B15" t="s">
        <v>35</v>
      </c>
      <c r="C15" s="15">
        <v>3096</v>
      </c>
      <c r="H15" s="15">
        <v>3096</v>
      </c>
    </row>
    <row r="18" spans="1:8" ht="12.75">
      <c r="A18" t="s">
        <v>20</v>
      </c>
      <c r="B18" t="s">
        <v>23</v>
      </c>
      <c r="C18" s="18">
        <v>48</v>
      </c>
      <c r="F18" t="s">
        <v>27</v>
      </c>
      <c r="G18" t="s">
        <v>29</v>
      </c>
      <c r="H18" s="13">
        <v>51</v>
      </c>
    </row>
    <row r="19" spans="1:8" ht="13.5" thickBot="1">
      <c r="A19" t="s">
        <v>21</v>
      </c>
      <c r="B19" t="s">
        <v>24</v>
      </c>
      <c r="C19" s="19">
        <v>45</v>
      </c>
      <c r="F19" t="s">
        <v>26</v>
      </c>
      <c r="G19" t="s">
        <v>30</v>
      </c>
      <c r="H19" s="14">
        <v>45</v>
      </c>
    </row>
    <row r="20" spans="1:8" ht="13.5" thickBot="1">
      <c r="A20" t="s">
        <v>22</v>
      </c>
      <c r="B20" t="s">
        <v>25</v>
      </c>
      <c r="C20" s="17">
        <f>(3.14159/64)*((C18*C18*C18*C18)-(C19*C19*C19*C19))</f>
        <v>59287.25199515625</v>
      </c>
      <c r="F20" t="s">
        <v>28</v>
      </c>
      <c r="G20" t="s">
        <v>31</v>
      </c>
      <c r="H20" s="17">
        <f>(3.14159/64)*((H18*H18*H18*H18)-(H19*H19*H19*H19))</f>
        <v>130796.95805999999</v>
      </c>
    </row>
    <row r="25" spans="7:8" ht="12.75">
      <c r="G25" s="22"/>
      <c r="H25" s="20">
        <f>C20/(C20+H20)</f>
        <v>0.3118999309724518</v>
      </c>
    </row>
    <row r="26" spans="1:8" ht="13.5" thickBot="1">
      <c r="A26" t="s">
        <v>32</v>
      </c>
      <c r="B26" t="s">
        <v>35</v>
      </c>
      <c r="C26" s="13">
        <f>C15</f>
        <v>3096</v>
      </c>
      <c r="H26" s="21">
        <f>H15/C15</f>
        <v>1</v>
      </c>
    </row>
    <row r="27" spans="1:8" ht="13.5" thickBot="1">
      <c r="A27" t="s">
        <v>33</v>
      </c>
      <c r="B27" t="s">
        <v>36</v>
      </c>
      <c r="C27" s="16">
        <f>C20+H20</f>
        <v>190084.21005515623</v>
      </c>
      <c r="H27" s="15">
        <v>10</v>
      </c>
    </row>
    <row r="28" spans="1:3" ht="13.5" thickBot="1">
      <c r="A28" t="s">
        <v>34</v>
      </c>
      <c r="B28" t="s">
        <v>37</v>
      </c>
      <c r="C28" s="17">
        <f>72000*(H27/(C15*C15))*(C20+H20)</f>
        <v>14278.30434282467</v>
      </c>
    </row>
    <row r="30" ht="13.5" thickBot="1"/>
    <row r="31" spans="1:3" ht="13.5" thickBot="1">
      <c r="A31" t="s">
        <v>39</v>
      </c>
      <c r="B31" t="s">
        <v>19</v>
      </c>
      <c r="C31" s="17">
        <f>C28/(4*9.81)</f>
        <v>363.87116062244314</v>
      </c>
    </row>
    <row r="32" spans="1:3" ht="13.5" thickBot="1">
      <c r="A32" t="s">
        <v>61</v>
      </c>
      <c r="C32" s="3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Milan Náhlik</cp:lastModifiedBy>
  <cp:lastPrinted>2002-09-27T12:37:34Z</cp:lastPrinted>
  <dcterms:created xsi:type="dcterms:W3CDTF">2000-04-28T19:22:29Z</dcterms:created>
  <dcterms:modified xsi:type="dcterms:W3CDTF">2010-12-08T09:28:35Z</dcterms:modified>
  <cp:category/>
  <cp:version/>
  <cp:contentType/>
  <cp:contentStatus/>
</cp:coreProperties>
</file>